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 activeTab="1"/>
  </bookViews>
  <sheets>
    <sheet name="Synthèse résultats 19-20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12" i="2"/>
  <c r="M15" s="1"/>
  <c r="B12"/>
  <c r="B15" s="1"/>
  <c r="O12"/>
  <c r="O15" s="1"/>
  <c r="N12"/>
  <c r="N15" s="1"/>
  <c r="L12"/>
  <c r="L15" s="1"/>
  <c r="K12"/>
  <c r="K15" s="1"/>
  <c r="J12"/>
  <c r="J15" s="1"/>
  <c r="G12"/>
  <c r="G15" s="1"/>
  <c r="F12"/>
  <c r="F15" s="1"/>
  <c r="D12"/>
  <c r="D15" s="1"/>
  <c r="C12"/>
  <c r="C15" s="1"/>
  <c r="E12"/>
  <c r="E15" s="1"/>
  <c r="D28" i="1"/>
  <c r="C28"/>
  <c r="B28"/>
  <c r="E28" s="1"/>
  <c r="E26"/>
  <c r="E24"/>
  <c r="E23"/>
  <c r="E22"/>
  <c r="E21"/>
  <c r="E20"/>
  <c r="E19"/>
  <c r="E18"/>
  <c r="D11"/>
  <c r="E11" s="1"/>
  <c r="C11"/>
  <c r="B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<sst xmlns="http://schemas.openxmlformats.org/spreadsheetml/2006/main" count="80" uniqueCount="40">
  <si>
    <t>CHARGES</t>
  </si>
  <si>
    <t>Réalisé 2019-20</t>
  </si>
  <si>
    <t>Prévisionnel 2019-20</t>
  </si>
  <si>
    <t>Réalisé 2018-19</t>
  </si>
  <si>
    <t>Evolution en %</t>
  </si>
  <si>
    <t>Fonctionnement</t>
  </si>
  <si>
    <t>Loyer bureau</t>
  </si>
  <si>
    <t>salaires et charges</t>
  </si>
  <si>
    <t>Dotation aux amortissements</t>
  </si>
  <si>
    <t>Cotisations</t>
  </si>
  <si>
    <t>Achats Livres conférences</t>
  </si>
  <si>
    <t>Achats Livres et Abonnements BIB</t>
  </si>
  <si>
    <t>Activités</t>
  </si>
  <si>
    <t>Enneagramme reporté en septembre</t>
  </si>
  <si>
    <t>Bénéfice</t>
  </si>
  <si>
    <t>TOTAL</t>
  </si>
  <si>
    <t>PRODUITS</t>
  </si>
  <si>
    <t>Inscription Bibliothèque</t>
  </si>
  <si>
    <t>Bibliothèque fermée, cycle diocésain suspendu à cause du COVID</t>
  </si>
  <si>
    <t>Ventes livres BIB</t>
  </si>
  <si>
    <t>Vente de livres conf</t>
  </si>
  <si>
    <t>Bonne fréquentation des conférences</t>
  </si>
  <si>
    <t>Dons</t>
  </si>
  <si>
    <t>Subventions</t>
  </si>
  <si>
    <t>Produits financiers</t>
  </si>
  <si>
    <t>COVID + Conjoncture</t>
  </si>
  <si>
    <t>Produits excp.</t>
  </si>
  <si>
    <t>Remboursements COVID / ennéagramme + PAS Ignatien</t>
  </si>
  <si>
    <t>Déficit :</t>
  </si>
  <si>
    <t>TOTAL :</t>
  </si>
  <si>
    <t>Réalisé au 31/12/2019</t>
  </si>
  <si>
    <t>Prévisionnel 2020-21</t>
  </si>
  <si>
    <t xml:space="preserve"> </t>
  </si>
  <si>
    <t>Prise en charge salaires coopérateurs</t>
  </si>
  <si>
    <t>Bénévolat</t>
  </si>
  <si>
    <t>TOTAL PRODUITS</t>
  </si>
  <si>
    <t>Réalisé au 31/12/2020</t>
  </si>
  <si>
    <t>Démarche prospective</t>
  </si>
  <si>
    <t>salaires et charges des coopérateurs</t>
  </si>
  <si>
    <t>Bénévolat/anim.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</si>
</sst>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Font="1" applyBorder="1" applyAlignment="1">
      <alignment wrapText="1"/>
    </xf>
    <xf numFmtId="164" fontId="3" fillId="2" borderId="5" xfId="0" applyNumberFormat="1" applyFont="1" applyFill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" fontId="2" fillId="0" borderId="3" xfId="0" applyNumberFormat="1" applyFont="1" applyBorder="1"/>
    <xf numFmtId="165" fontId="3" fillId="0" borderId="5" xfId="0" applyNumberFormat="1" applyFont="1" applyBorder="1" applyAlignment="1">
      <alignment wrapText="1"/>
    </xf>
    <xf numFmtId="1" fontId="3" fillId="0" borderId="3" xfId="0" applyNumberFormat="1" applyFont="1" applyBorder="1"/>
    <xf numFmtId="1" fontId="6" fillId="0" borderId="3" xfId="0" applyNumberFormat="1" applyFont="1" applyBorder="1"/>
    <xf numFmtId="1" fontId="0" fillId="0" borderId="3" xfId="0" applyNumberFormat="1" applyBorder="1"/>
    <xf numFmtId="0" fontId="0" fillId="0" borderId="6" xfId="0" applyFont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7" fillId="2" borderId="9" xfId="0" applyNumberFormat="1" applyFont="1" applyFill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165" fontId="8" fillId="0" borderId="10" xfId="0" applyNumberFormat="1" applyFont="1" applyBorder="1" applyAlignment="1">
      <alignment wrapText="1"/>
    </xf>
    <xf numFmtId="1" fontId="7" fillId="0" borderId="3" xfId="0" applyNumberFormat="1" applyFont="1" applyBorder="1"/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3" fillId="2" borderId="12" xfId="0" applyNumberFormat="1" applyFont="1" applyFill="1" applyBorder="1" applyAlignment="1">
      <alignment wrapText="1"/>
    </xf>
    <xf numFmtId="44" fontId="5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" fontId="1" fillId="0" borderId="3" xfId="0" applyNumberFormat="1" applyFont="1" applyBorder="1"/>
    <xf numFmtId="0" fontId="0" fillId="0" borderId="4" xfId="0" applyFont="1" applyBorder="1"/>
    <xf numFmtId="164" fontId="3" fillId="2" borderId="5" xfId="0" applyNumberFormat="1" applyFont="1" applyFill="1" applyBorder="1"/>
    <xf numFmtId="165" fontId="5" fillId="0" borderId="5" xfId="0" applyNumberFormat="1" applyFont="1" applyBorder="1"/>
    <xf numFmtId="165" fontId="9" fillId="0" borderId="5" xfId="0" applyNumberFormat="1" applyFont="1" applyBorder="1"/>
    <xf numFmtId="165" fontId="3" fillId="0" borderId="5" xfId="0" applyNumberFormat="1" applyFont="1" applyBorder="1"/>
    <xf numFmtId="165" fontId="4" fillId="0" borderId="5" xfId="0" applyNumberFormat="1" applyFont="1" applyBorder="1"/>
    <xf numFmtId="0" fontId="0" fillId="0" borderId="6" xfId="0" applyFont="1" applyBorder="1"/>
    <xf numFmtId="164" fontId="3" fillId="2" borderId="7" xfId="0" applyNumberFormat="1" applyFont="1" applyFill="1" applyBorder="1"/>
    <xf numFmtId="165" fontId="3" fillId="0" borderId="7" xfId="0" applyNumberFormat="1" applyFont="1" applyBorder="1"/>
    <xf numFmtId="165" fontId="4" fillId="0" borderId="7" xfId="0" applyNumberFormat="1" applyFont="1" applyBorder="1"/>
    <xf numFmtId="0" fontId="2" fillId="0" borderId="8" xfId="0" applyFont="1" applyBorder="1"/>
    <xf numFmtId="164" fontId="7" fillId="2" borderId="9" xfId="0" applyNumberFormat="1" applyFont="1" applyFill="1" applyBorder="1"/>
    <xf numFmtId="0" fontId="3" fillId="0" borderId="0" xfId="0" applyFont="1"/>
    <xf numFmtId="0" fontId="1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1" fillId="2" borderId="5" xfId="0" applyFont="1" applyFill="1" applyBorder="1" applyAlignment="1">
      <alignment wrapText="1"/>
    </xf>
    <xf numFmtId="165" fontId="12" fillId="0" borderId="5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1" fillId="2" borderId="12" xfId="0" applyNumberFormat="1" applyFont="1" applyFill="1" applyBorder="1" applyAlignment="1">
      <alignment wrapText="1"/>
    </xf>
    <xf numFmtId="44" fontId="9" fillId="0" borderId="12" xfId="0" applyNumberFormat="1" applyFont="1" applyBorder="1" applyAlignment="1">
      <alignment wrapText="1"/>
    </xf>
    <xf numFmtId="164" fontId="1" fillId="0" borderId="5" xfId="0" applyNumberFormat="1" applyFont="1" applyBorder="1"/>
    <xf numFmtId="164" fontId="11" fillId="2" borderId="5" xfId="0" applyNumberFormat="1" applyFont="1" applyFill="1" applyBorder="1"/>
    <xf numFmtId="164" fontId="1" fillId="0" borderId="5" xfId="0" applyNumberFormat="1" applyFont="1" applyBorder="1" applyAlignment="1">
      <alignment wrapText="1"/>
    </xf>
    <xf numFmtId="164" fontId="11" fillId="2" borderId="5" xfId="0" applyNumberFormat="1" applyFont="1" applyFill="1" applyBorder="1" applyAlignment="1">
      <alignment wrapText="1"/>
    </xf>
    <xf numFmtId="164" fontId="1" fillId="0" borderId="7" xfId="0" applyNumberFormat="1" applyFont="1" applyBorder="1"/>
    <xf numFmtId="164" fontId="11" fillId="2" borderId="7" xfId="0" applyNumberFormat="1" applyFont="1" applyFill="1" applyBorder="1"/>
    <xf numFmtId="165" fontId="13" fillId="0" borderId="10" xfId="0" applyNumberFormat="1" applyFont="1" applyBorder="1" applyAlignment="1">
      <alignment wrapText="1"/>
    </xf>
    <xf numFmtId="164" fontId="6" fillId="0" borderId="9" xfId="0" applyNumberFormat="1" applyFont="1" applyBorder="1"/>
    <xf numFmtId="164" fontId="14" fillId="2" borderId="9" xfId="0" applyNumberFormat="1" applyFont="1" applyFill="1" applyBorder="1"/>
    <xf numFmtId="0" fontId="0" fillId="0" borderId="4" xfId="0" applyBorder="1"/>
    <xf numFmtId="0" fontId="0" fillId="0" borderId="3" xfId="0" applyFont="1" applyFill="1" applyBorder="1"/>
    <xf numFmtId="165" fontId="10" fillId="0" borderId="3" xfId="0" applyNumberFormat="1" applyFont="1" applyBorder="1"/>
    <xf numFmtId="165" fontId="0" fillId="0" borderId="3" xfId="0" applyNumberFormat="1" applyFont="1" applyBorder="1"/>
    <xf numFmtId="165" fontId="11" fillId="2" borderId="3" xfId="0" applyNumberFormat="1" applyFont="1" applyFill="1" applyBorder="1"/>
    <xf numFmtId="165" fontId="1" fillId="0" borderId="3" xfId="0" applyNumberFormat="1" applyFont="1" applyBorder="1"/>
    <xf numFmtId="165" fontId="4" fillId="0" borderId="3" xfId="0" applyNumberFormat="1" applyFont="1" applyBorder="1"/>
    <xf numFmtId="0" fontId="2" fillId="0" borderId="10" xfId="0" applyFont="1" applyFill="1" applyBorder="1"/>
    <xf numFmtId="164" fontId="2" fillId="0" borderId="10" xfId="0" applyNumberFormat="1" applyFont="1" applyBorder="1"/>
    <xf numFmtId="0" fontId="10" fillId="0" borderId="0" xfId="0" applyFont="1"/>
    <xf numFmtId="0" fontId="1" fillId="0" borderId="0" xfId="0" applyFont="1"/>
    <xf numFmtId="0" fontId="4" fillId="0" borderId="0" xfId="0" applyFont="1"/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1" fillId="2" borderId="7" xfId="0" applyNumberFormat="1" applyFont="1" applyFill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164" fontId="14" fillId="2" borderId="9" xfId="0" applyNumberFormat="1" applyFont="1" applyFill="1" applyBorder="1" applyAlignment="1">
      <alignment wrapText="1"/>
    </xf>
    <xf numFmtId="165" fontId="10" fillId="0" borderId="0" xfId="0" applyNumberFormat="1" applyFont="1" applyBorder="1"/>
    <xf numFmtId="0" fontId="7" fillId="0" borderId="8" xfId="0" applyFont="1" applyBorder="1" applyAlignment="1">
      <alignment wrapText="1"/>
    </xf>
    <xf numFmtId="165" fontId="7" fillId="0" borderId="10" xfId="0" applyNumberFormat="1" applyFont="1" applyBorder="1"/>
    <xf numFmtId="165" fontId="10" fillId="0" borderId="5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17" sqref="D17"/>
    </sheetView>
  </sheetViews>
  <sheetFormatPr baseColWidth="10" defaultRowHeight="15"/>
  <cols>
    <col min="1" max="1" width="22.7109375" customWidth="1"/>
    <col min="2" max="2" width="15" style="44" customWidth="1"/>
    <col min="3" max="3" width="14" style="44" customWidth="1"/>
    <col min="4" max="4" width="15.85546875" customWidth="1"/>
    <col min="5" max="5" width="12.7109375" customWidth="1"/>
  </cols>
  <sheetData>
    <row r="1" spans="1:6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6">
      <c r="A2" s="6" t="s">
        <v>5</v>
      </c>
      <c r="B2" s="7">
        <v>5157.3</v>
      </c>
      <c r="C2" s="8">
        <v>4580</v>
      </c>
      <c r="D2" s="9">
        <v>3454.67</v>
      </c>
      <c r="E2" s="10">
        <f>PRODUCT(B2,1/D2,100)</f>
        <v>149.28488104507812</v>
      </c>
    </row>
    <row r="3" spans="1:6">
      <c r="A3" s="6" t="s">
        <v>6</v>
      </c>
      <c r="B3" s="7">
        <v>3457</v>
      </c>
      <c r="C3" s="11">
        <v>4600</v>
      </c>
      <c r="D3" s="9">
        <v>4562.66</v>
      </c>
      <c r="E3" s="12">
        <f t="shared" ref="E3:E11" si="0">PRODUCT(B3,1/D3,100)</f>
        <v>75.767205971954951</v>
      </c>
    </row>
    <row r="4" spans="1:6">
      <c r="A4" s="6" t="s">
        <v>7</v>
      </c>
      <c r="B4" s="7">
        <v>259</v>
      </c>
      <c r="C4" s="11">
        <v>320</v>
      </c>
      <c r="D4" s="9">
        <v>314</v>
      </c>
      <c r="E4" s="12">
        <f t="shared" si="0"/>
        <v>82.484076433121018</v>
      </c>
    </row>
    <row r="5" spans="1:6" ht="30">
      <c r="A5" s="6" t="s">
        <v>8</v>
      </c>
      <c r="B5" s="7">
        <v>1795.71</v>
      </c>
      <c r="C5" s="11">
        <v>1600</v>
      </c>
      <c r="D5" s="9">
        <v>1109.1199999999999</v>
      </c>
      <c r="E5" s="13">
        <f t="shared" si="0"/>
        <v>161.90403202538951</v>
      </c>
    </row>
    <row r="6" spans="1:6">
      <c r="A6" s="6" t="s">
        <v>9</v>
      </c>
      <c r="B6" s="7">
        <v>195</v>
      </c>
      <c r="C6" s="11">
        <v>200</v>
      </c>
      <c r="D6" s="9">
        <v>205</v>
      </c>
      <c r="E6" s="14">
        <f t="shared" si="0"/>
        <v>95.121951219512198</v>
      </c>
    </row>
    <row r="7" spans="1:6" ht="30">
      <c r="A7" s="6" t="s">
        <v>10</v>
      </c>
      <c r="B7" s="7">
        <v>899.1</v>
      </c>
      <c r="C7" s="11">
        <v>700</v>
      </c>
      <c r="D7" s="9">
        <v>595.48</v>
      </c>
      <c r="E7" s="10">
        <f t="shared" si="0"/>
        <v>150.98743870491035</v>
      </c>
    </row>
    <row r="8" spans="1:6" ht="30">
      <c r="A8" s="6" t="s">
        <v>11</v>
      </c>
      <c r="B8" s="7">
        <v>777.21</v>
      </c>
      <c r="C8" s="11">
        <v>1000</v>
      </c>
      <c r="D8" s="9">
        <v>955.49</v>
      </c>
      <c r="E8" s="14">
        <f t="shared" si="0"/>
        <v>81.34151063852056</v>
      </c>
    </row>
    <row r="9" spans="1:6">
      <c r="A9" s="6" t="s">
        <v>12</v>
      </c>
      <c r="B9" s="7">
        <v>23019.01</v>
      </c>
      <c r="C9" s="11">
        <v>25000</v>
      </c>
      <c r="D9" s="9">
        <v>16817.599999999999</v>
      </c>
      <c r="E9" s="10">
        <f t="shared" si="0"/>
        <v>136.87452430786794</v>
      </c>
      <c r="F9" t="s">
        <v>13</v>
      </c>
    </row>
    <row r="10" spans="1:6">
      <c r="A10" s="15" t="s">
        <v>14</v>
      </c>
      <c r="B10" s="16">
        <v>2026</v>
      </c>
      <c r="C10" s="17">
        <v>0</v>
      </c>
      <c r="D10" s="18">
        <v>1270.3699999999999</v>
      </c>
      <c r="E10" s="13">
        <f t="shared" si="0"/>
        <v>159.48109605862862</v>
      </c>
    </row>
    <row r="11" spans="1:6" ht="15.75" thickBot="1">
      <c r="A11" s="19" t="s">
        <v>15</v>
      </c>
      <c r="B11" s="20">
        <f>SUM(B2:B10)</f>
        <v>37585.33</v>
      </c>
      <c r="C11" s="21">
        <f t="shared" ref="C11:D11" si="1">SUM(C2:C10)</f>
        <v>38000</v>
      </c>
      <c r="D11" s="22">
        <f t="shared" si="1"/>
        <v>29284.389999999996</v>
      </c>
      <c r="E11" s="23">
        <f t="shared" si="0"/>
        <v>128.34595496098777</v>
      </c>
    </row>
    <row r="17" spans="1:6" ht="30">
      <c r="A17" s="6" t="s">
        <v>16</v>
      </c>
      <c r="B17" s="24" t="s">
        <v>1</v>
      </c>
      <c r="C17" s="25" t="s">
        <v>2</v>
      </c>
      <c r="D17" s="26" t="s">
        <v>3</v>
      </c>
      <c r="E17" s="5" t="s">
        <v>4</v>
      </c>
    </row>
    <row r="18" spans="1:6">
      <c r="A18" s="27" t="s">
        <v>9</v>
      </c>
      <c r="B18" s="28">
        <v>1515</v>
      </c>
      <c r="C18" s="29">
        <v>1750</v>
      </c>
      <c r="D18" s="30">
        <v>1580</v>
      </c>
      <c r="E18" s="31">
        <f>PRODUCT(B18,1/D18,100)</f>
        <v>95.886075949367083</v>
      </c>
    </row>
    <row r="19" spans="1:6">
      <c r="A19" s="32" t="s">
        <v>17</v>
      </c>
      <c r="B19" s="33">
        <v>535</v>
      </c>
      <c r="C19" s="34">
        <v>700</v>
      </c>
      <c r="D19" s="35">
        <v>599</v>
      </c>
      <c r="E19" s="31">
        <f t="shared" ref="E19:E28" si="2">PRODUCT(B19,1/D19,100)</f>
        <v>89.315525876460768</v>
      </c>
      <c r="F19" t="s">
        <v>18</v>
      </c>
    </row>
    <row r="20" spans="1:6">
      <c r="A20" s="32" t="s">
        <v>19</v>
      </c>
      <c r="B20" s="33">
        <v>72</v>
      </c>
      <c r="C20" s="36">
        <v>250</v>
      </c>
      <c r="D20" s="37">
        <v>222.7</v>
      </c>
      <c r="E20" s="13">
        <f>PRODUCT(B20,1/D20,100)</f>
        <v>32.330489447687469</v>
      </c>
    </row>
    <row r="21" spans="1:6">
      <c r="A21" s="32" t="s">
        <v>20</v>
      </c>
      <c r="B21" s="33">
        <v>877.7</v>
      </c>
      <c r="C21" s="36">
        <v>700</v>
      </c>
      <c r="D21" s="37">
        <v>541.75</v>
      </c>
      <c r="E21" s="10">
        <f t="shared" si="2"/>
        <v>162.01199815413014</v>
      </c>
      <c r="F21" t="s">
        <v>21</v>
      </c>
    </row>
    <row r="22" spans="1:6">
      <c r="A22" s="32" t="s">
        <v>22</v>
      </c>
      <c r="B22" s="33">
        <v>3615</v>
      </c>
      <c r="C22" s="34">
        <v>4200</v>
      </c>
      <c r="D22" s="35">
        <v>3271.75</v>
      </c>
      <c r="E22" s="23">
        <f>PRODUCT(B22,1/D22,100)</f>
        <v>110.49132727133797</v>
      </c>
    </row>
    <row r="23" spans="1:6">
      <c r="A23" s="32" t="s">
        <v>23</v>
      </c>
      <c r="B23" s="33">
        <v>650</v>
      </c>
      <c r="C23" s="36">
        <v>650</v>
      </c>
      <c r="D23" s="37">
        <v>600</v>
      </c>
      <c r="E23" s="14">
        <f t="shared" si="2"/>
        <v>108.33333333333334</v>
      </c>
    </row>
    <row r="24" spans="1:6">
      <c r="A24" s="32" t="s">
        <v>24</v>
      </c>
      <c r="B24" s="33">
        <v>571.70000000000005</v>
      </c>
      <c r="C24" s="36">
        <v>1500</v>
      </c>
      <c r="D24" s="37">
        <v>3119.98</v>
      </c>
      <c r="E24" s="13">
        <f t="shared" si="2"/>
        <v>18.32383540920134</v>
      </c>
      <c r="F24" t="s">
        <v>25</v>
      </c>
    </row>
    <row r="25" spans="1:6">
      <c r="A25" s="6" t="s">
        <v>26</v>
      </c>
      <c r="B25" s="7">
        <v>608</v>
      </c>
      <c r="C25" s="11"/>
      <c r="D25" s="9"/>
      <c r="E25" s="14"/>
      <c r="F25" t="s">
        <v>27</v>
      </c>
    </row>
    <row r="26" spans="1:6">
      <c r="A26" s="32" t="s">
        <v>12</v>
      </c>
      <c r="B26" s="33">
        <v>29140.93</v>
      </c>
      <c r="C26" s="36">
        <v>28250</v>
      </c>
      <c r="D26" s="37">
        <v>19349.21</v>
      </c>
      <c r="E26" s="10">
        <f t="shared" si="2"/>
        <v>150.60527018932558</v>
      </c>
    </row>
    <row r="27" spans="1:6">
      <c r="A27" s="38" t="s">
        <v>28</v>
      </c>
      <c r="B27" s="39"/>
      <c r="C27" s="40"/>
      <c r="D27" s="41"/>
      <c r="E27" s="14"/>
    </row>
    <row r="28" spans="1:6" ht="15.75" thickBot="1">
      <c r="A28" s="42" t="s">
        <v>29</v>
      </c>
      <c r="B28" s="43">
        <f>SUM(B18:B27)</f>
        <v>37585.33</v>
      </c>
      <c r="C28" s="21">
        <f>SUM(C18:C27)</f>
        <v>38000</v>
      </c>
      <c r="D28" s="22">
        <f t="shared" ref="D28" si="3">SUM(D18:D27)</f>
        <v>29284.39</v>
      </c>
      <c r="E28" s="10">
        <f t="shared" si="2"/>
        <v>128.34595496098777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B17" sqref="B17"/>
    </sheetView>
  </sheetViews>
  <sheetFormatPr baseColWidth="10" defaultRowHeight="15"/>
  <cols>
    <col min="1" max="1" width="22.85546875" customWidth="1"/>
    <col min="3" max="3" width="12" customWidth="1"/>
    <col min="6" max="6" width="12.42578125" customWidth="1"/>
    <col min="9" max="9" width="22.7109375" customWidth="1"/>
  </cols>
  <sheetData>
    <row r="1" spans="1:15" ht="30">
      <c r="A1" s="6" t="s">
        <v>16</v>
      </c>
      <c r="B1" s="45" t="s">
        <v>36</v>
      </c>
      <c r="C1" s="46" t="s">
        <v>31</v>
      </c>
      <c r="D1" s="47" t="s">
        <v>1</v>
      </c>
      <c r="E1" s="45" t="s">
        <v>30</v>
      </c>
      <c r="F1" s="26" t="s">
        <v>2</v>
      </c>
      <c r="G1" s="26" t="s">
        <v>3</v>
      </c>
      <c r="I1" s="1" t="s">
        <v>0</v>
      </c>
      <c r="J1" s="73" t="s">
        <v>36</v>
      </c>
      <c r="K1" s="74" t="s">
        <v>31</v>
      </c>
      <c r="L1" s="75" t="s">
        <v>1</v>
      </c>
      <c r="M1" s="73" t="s">
        <v>30</v>
      </c>
      <c r="N1" s="4" t="s">
        <v>2</v>
      </c>
      <c r="O1" s="4" t="s">
        <v>3</v>
      </c>
    </row>
    <row r="2" spans="1:15">
      <c r="A2" s="27" t="s">
        <v>9</v>
      </c>
      <c r="B2" s="48"/>
      <c r="C2" s="49">
        <v>1600</v>
      </c>
      <c r="D2" s="50">
        <v>1515</v>
      </c>
      <c r="E2" s="48">
        <v>980</v>
      </c>
      <c r="F2" s="51">
        <v>1750</v>
      </c>
      <c r="G2" s="30">
        <v>1580</v>
      </c>
      <c r="I2" s="6" t="s">
        <v>5</v>
      </c>
      <c r="J2" s="48">
        <v>0</v>
      </c>
      <c r="K2" s="54">
        <v>5140</v>
      </c>
      <c r="L2" s="55">
        <v>5157.3</v>
      </c>
      <c r="M2" s="48">
        <v>3771.5</v>
      </c>
      <c r="N2" s="76">
        <v>4580</v>
      </c>
      <c r="O2" s="9">
        <v>3454.67</v>
      </c>
    </row>
    <row r="3" spans="1:15">
      <c r="A3" s="32" t="s">
        <v>17</v>
      </c>
      <c r="B3" s="48"/>
      <c r="C3" s="52">
        <v>400</v>
      </c>
      <c r="D3" s="53">
        <v>535</v>
      </c>
      <c r="E3" s="48">
        <v>210</v>
      </c>
      <c r="F3" s="35">
        <v>700</v>
      </c>
      <c r="G3" s="35">
        <v>599</v>
      </c>
      <c r="I3" s="6" t="s">
        <v>6</v>
      </c>
      <c r="J3" s="48">
        <v>0</v>
      </c>
      <c r="K3" s="54">
        <v>3500</v>
      </c>
      <c r="L3" s="55">
        <v>3457</v>
      </c>
      <c r="M3" s="86">
        <v>835.11</v>
      </c>
      <c r="N3" s="9">
        <v>4600</v>
      </c>
      <c r="O3" s="9">
        <v>4562.66</v>
      </c>
    </row>
    <row r="4" spans="1:15">
      <c r="A4" s="32" t="s">
        <v>22</v>
      </c>
      <c r="B4" s="48"/>
      <c r="C4" s="52">
        <v>3700</v>
      </c>
      <c r="D4" s="53">
        <v>3615</v>
      </c>
      <c r="E4" s="48">
        <v>1585</v>
      </c>
      <c r="F4" s="35">
        <v>4200</v>
      </c>
      <c r="G4" s="35">
        <v>3271.75</v>
      </c>
      <c r="I4" s="6" t="s">
        <v>7</v>
      </c>
      <c r="J4" s="48">
        <v>0</v>
      </c>
      <c r="K4" s="54">
        <v>360</v>
      </c>
      <c r="L4" s="55">
        <v>259</v>
      </c>
      <c r="M4" s="86">
        <v>85</v>
      </c>
      <c r="N4" s="9">
        <v>320</v>
      </c>
      <c r="O4" s="9">
        <v>314</v>
      </c>
    </row>
    <row r="5" spans="1:15" ht="30">
      <c r="A5" s="32" t="s">
        <v>20</v>
      </c>
      <c r="B5" s="48"/>
      <c r="C5" s="52">
        <v>500</v>
      </c>
      <c r="D5" s="53">
        <v>877.7</v>
      </c>
      <c r="E5" s="48">
        <v>0</v>
      </c>
      <c r="F5" s="37">
        <v>700</v>
      </c>
      <c r="G5" s="37">
        <v>541.75</v>
      </c>
      <c r="I5" s="6" t="s">
        <v>8</v>
      </c>
      <c r="J5" s="48">
        <v>0</v>
      </c>
      <c r="K5" s="54">
        <v>1800</v>
      </c>
      <c r="L5" s="55">
        <v>1795.71</v>
      </c>
      <c r="M5" s="86"/>
      <c r="N5" s="9">
        <v>1600</v>
      </c>
      <c r="O5" s="9">
        <v>1109.1199999999999</v>
      </c>
    </row>
    <row r="6" spans="1:15">
      <c r="A6" s="32" t="s">
        <v>19</v>
      </c>
      <c r="B6" s="48"/>
      <c r="C6" s="52">
        <v>50</v>
      </c>
      <c r="D6" s="53">
        <v>72</v>
      </c>
      <c r="E6" s="48">
        <v>0</v>
      </c>
      <c r="F6" s="37">
        <v>250</v>
      </c>
      <c r="G6" s="37">
        <v>222.7</v>
      </c>
      <c r="I6" s="6" t="s">
        <v>9</v>
      </c>
      <c r="J6" s="48">
        <v>0</v>
      </c>
      <c r="K6" s="54">
        <v>200</v>
      </c>
      <c r="L6" s="55">
        <v>195</v>
      </c>
      <c r="M6" s="86">
        <v>185</v>
      </c>
      <c r="N6" s="9">
        <v>200</v>
      </c>
      <c r="O6" s="9">
        <v>205</v>
      </c>
    </row>
    <row r="7" spans="1:15" ht="30">
      <c r="A7" s="32" t="s">
        <v>23</v>
      </c>
      <c r="B7" s="48"/>
      <c r="C7" s="52">
        <v>750</v>
      </c>
      <c r="D7" s="53">
        <v>650</v>
      </c>
      <c r="E7" s="48">
        <v>750</v>
      </c>
      <c r="F7" s="37">
        <v>650</v>
      </c>
      <c r="G7" s="37">
        <v>600</v>
      </c>
      <c r="I7" s="6" t="s">
        <v>10</v>
      </c>
      <c r="J7" s="48">
        <v>0</v>
      </c>
      <c r="K7" s="54">
        <v>500</v>
      </c>
      <c r="L7" s="55">
        <v>899.1</v>
      </c>
      <c r="M7" s="86">
        <v>615.70000000000005</v>
      </c>
      <c r="N7" s="9">
        <v>700</v>
      </c>
      <c r="O7" s="9">
        <v>595.48</v>
      </c>
    </row>
    <row r="8" spans="1:15" ht="30">
      <c r="A8" s="32" t="s">
        <v>24</v>
      </c>
      <c r="B8" s="48"/>
      <c r="C8" s="52">
        <v>1000</v>
      </c>
      <c r="D8" s="53">
        <v>571.70000000000005</v>
      </c>
      <c r="E8" s="48">
        <v>0</v>
      </c>
      <c r="F8" s="37">
        <v>1500</v>
      </c>
      <c r="G8" s="37">
        <v>3119.98</v>
      </c>
      <c r="I8" s="6" t="s">
        <v>11</v>
      </c>
      <c r="J8" s="48">
        <v>0</v>
      </c>
      <c r="K8" s="54">
        <v>1000</v>
      </c>
      <c r="L8" s="55">
        <v>777.21</v>
      </c>
      <c r="M8" s="86">
        <v>182</v>
      </c>
      <c r="N8" s="9">
        <v>1000</v>
      </c>
      <c r="O8" s="9">
        <v>955.49</v>
      </c>
    </row>
    <row r="9" spans="1:15">
      <c r="A9" s="6" t="s">
        <v>26</v>
      </c>
      <c r="B9" s="48"/>
      <c r="C9" s="54">
        <v>6000</v>
      </c>
      <c r="D9" s="55">
        <v>608</v>
      </c>
      <c r="E9" s="48">
        <v>513</v>
      </c>
      <c r="F9" s="9"/>
      <c r="G9" s="9"/>
      <c r="I9" s="77" t="s">
        <v>37</v>
      </c>
      <c r="J9" s="48"/>
      <c r="K9" s="54">
        <v>6000</v>
      </c>
      <c r="L9" s="55"/>
      <c r="N9" s="9"/>
      <c r="O9" s="9"/>
    </row>
    <row r="10" spans="1:15">
      <c r="A10" s="32" t="s">
        <v>12</v>
      </c>
      <c r="B10" s="48"/>
      <c r="C10" s="52">
        <v>32000</v>
      </c>
      <c r="D10" s="53">
        <v>29140.93</v>
      </c>
      <c r="E10" s="48">
        <v>8351</v>
      </c>
      <c r="F10" s="37">
        <v>28250</v>
      </c>
      <c r="G10" s="37">
        <v>19349.21</v>
      </c>
      <c r="I10" s="6" t="s">
        <v>12</v>
      </c>
      <c r="J10" s="48">
        <v>0</v>
      </c>
      <c r="K10" s="54">
        <v>27500</v>
      </c>
      <c r="L10" s="55">
        <v>23019.01</v>
      </c>
      <c r="M10" s="86">
        <v>7701.1</v>
      </c>
      <c r="N10" s="9">
        <v>25000</v>
      </c>
      <c r="O10" s="9">
        <v>16817.599999999999</v>
      </c>
    </row>
    <row r="11" spans="1:15" ht="15.75" thickBot="1">
      <c r="A11" s="38" t="s">
        <v>28</v>
      </c>
      <c r="B11" s="48" t="s">
        <v>32</v>
      </c>
      <c r="C11" s="56"/>
      <c r="D11" s="57">
        <v>0</v>
      </c>
      <c r="E11" s="48" t="s">
        <v>32</v>
      </c>
      <c r="F11" s="41">
        <v>0</v>
      </c>
      <c r="G11" s="41"/>
      <c r="I11" s="15" t="s">
        <v>14</v>
      </c>
      <c r="J11" s="78"/>
      <c r="K11" s="79"/>
      <c r="L11" s="80">
        <v>2026</v>
      </c>
      <c r="M11" s="58"/>
      <c r="N11" s="18">
        <v>0</v>
      </c>
      <c r="O11" s="18">
        <v>1270.3699999999999</v>
      </c>
    </row>
    <row r="12" spans="1:15" ht="15.75" thickBot="1">
      <c r="A12" s="42" t="s">
        <v>29</v>
      </c>
      <c r="B12" s="58">
        <f>SUM(B2:B11)</f>
        <v>0</v>
      </c>
      <c r="C12" s="59">
        <f>SUM(C2:C11)</f>
        <v>46000</v>
      </c>
      <c r="D12" s="60">
        <f>SUM(D2:D11)</f>
        <v>37585.33</v>
      </c>
      <c r="E12" s="58">
        <f>SUM(E2:E11)</f>
        <v>12389</v>
      </c>
      <c r="F12" s="22">
        <f>SUM(F2:F11)</f>
        <v>38000</v>
      </c>
      <c r="G12" s="22">
        <f t="shared" ref="G12" si="0">SUM(G2:G11)</f>
        <v>29284.39</v>
      </c>
      <c r="I12" s="19" t="s">
        <v>15</v>
      </c>
      <c r="J12" s="58">
        <f>SUM(J2:J11)</f>
        <v>0</v>
      </c>
      <c r="K12" s="81">
        <f>SUM(K2:K11)</f>
        <v>46000</v>
      </c>
      <c r="L12" s="82">
        <f>SUM(L2:L11)</f>
        <v>37585.33</v>
      </c>
      <c r="M12" s="58">
        <f>SUM(M2:M11)</f>
        <v>13375.41</v>
      </c>
      <c r="N12" s="22">
        <f t="shared" ref="N12:O12" si="1">SUM(N2:N11)</f>
        <v>38000</v>
      </c>
      <c r="O12" s="22">
        <f t="shared" si="1"/>
        <v>29284.389999999996</v>
      </c>
    </row>
    <row r="13" spans="1:15" ht="30">
      <c r="A13" s="61" t="s">
        <v>33</v>
      </c>
      <c r="B13" s="48">
        <v>25000</v>
      </c>
      <c r="C13" s="52">
        <v>75000</v>
      </c>
      <c r="D13" s="53">
        <v>60000</v>
      </c>
      <c r="E13" s="48">
        <v>20000</v>
      </c>
      <c r="F13" s="37">
        <v>60000</v>
      </c>
      <c r="G13" s="37">
        <v>60000</v>
      </c>
      <c r="I13" s="77" t="s">
        <v>38</v>
      </c>
      <c r="J13" s="48">
        <v>25000</v>
      </c>
      <c r="K13" s="52">
        <v>75000</v>
      </c>
      <c r="L13" s="53">
        <v>60000</v>
      </c>
      <c r="M13" s="48">
        <v>20000</v>
      </c>
      <c r="N13" s="37">
        <v>60000</v>
      </c>
      <c r="O13" s="37">
        <v>60000</v>
      </c>
    </row>
    <row r="14" spans="1:15">
      <c r="A14" s="62" t="s">
        <v>34</v>
      </c>
      <c r="B14" s="63">
        <v>8000</v>
      </c>
      <c r="C14" s="64">
        <v>23000</v>
      </c>
      <c r="D14" s="65">
        <v>21000</v>
      </c>
      <c r="E14" s="63">
        <v>8000</v>
      </c>
      <c r="F14" s="66">
        <v>18500</v>
      </c>
      <c r="G14" s="67">
        <v>18500</v>
      </c>
      <c r="I14" s="27" t="s">
        <v>39</v>
      </c>
      <c r="J14" s="63">
        <v>8000</v>
      </c>
      <c r="K14" s="64">
        <v>23000</v>
      </c>
      <c r="L14" s="65">
        <v>21000</v>
      </c>
      <c r="M14" s="63">
        <v>8000</v>
      </c>
      <c r="N14" s="66">
        <v>18500</v>
      </c>
      <c r="O14" s="67">
        <v>18500</v>
      </c>
    </row>
    <row r="15" spans="1:15" ht="15.75" thickBot="1">
      <c r="A15" s="68" t="s">
        <v>35</v>
      </c>
      <c r="B15" s="69">
        <f>SUM(B12:B14)</f>
        <v>33000</v>
      </c>
      <c r="C15" s="69">
        <f t="shared" ref="C15" si="2">SUM(C12:C14)</f>
        <v>144000</v>
      </c>
      <c r="D15" s="69">
        <f>SUM(D12:D14)</f>
        <v>118585.33</v>
      </c>
      <c r="E15" s="69">
        <f>SUM(E12:E14)</f>
        <v>40389</v>
      </c>
      <c r="F15" s="69">
        <f t="shared" ref="F15:G15" si="3">SUM(F12:F14)</f>
        <v>116500</v>
      </c>
      <c r="G15" s="69">
        <f t="shared" si="3"/>
        <v>107784.39</v>
      </c>
      <c r="I15" s="84" t="s">
        <v>15</v>
      </c>
      <c r="J15" s="85">
        <f>SUM(J12:J14)</f>
        <v>33000</v>
      </c>
      <c r="K15" s="85">
        <f>SUM(K12:K14)</f>
        <v>144000</v>
      </c>
      <c r="L15" s="85">
        <f>SUM(L12:L14)</f>
        <v>118585.33</v>
      </c>
      <c r="M15" s="85">
        <f>SUM(M12:M14)</f>
        <v>41375.410000000003</v>
      </c>
      <c r="N15" s="85">
        <f>SUM(N12:N14)</f>
        <v>116500</v>
      </c>
      <c r="O15" s="85">
        <f>SUM(O12:O14)</f>
        <v>107784.39</v>
      </c>
    </row>
    <row r="16" spans="1:15">
      <c r="E16" s="70"/>
      <c r="F16" s="71"/>
      <c r="G16" s="72"/>
      <c r="J16" s="83"/>
      <c r="K16" s="83"/>
      <c r="L16" s="83"/>
      <c r="M16" s="83"/>
      <c r="N16" s="83"/>
      <c r="O16" s="83"/>
    </row>
    <row r="17" spans="5:7">
      <c r="E17" s="70"/>
      <c r="F17" s="71"/>
      <c r="G17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Synthèse résultats 19-20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Porte Haute</dc:creator>
  <cp:lastModifiedBy>Centre Porte Haute</cp:lastModifiedBy>
  <dcterms:created xsi:type="dcterms:W3CDTF">2021-01-13T09:27:16Z</dcterms:created>
  <dcterms:modified xsi:type="dcterms:W3CDTF">2021-01-13T09:44:34Z</dcterms:modified>
</cp:coreProperties>
</file>